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<sst xmlns="http://schemas.openxmlformats.org/spreadsheetml/2006/main" count="29" uniqueCount="29">
  <si>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месяц</t>
  </si>
  <si>
    <t>отпуск тыс.кВтч</t>
  </si>
  <si>
    <t>итого</t>
  </si>
  <si>
    <t>янв</t>
  </si>
  <si>
    <t>фев</t>
  </si>
  <si>
    <t>март</t>
  </si>
  <si>
    <t>апрель</t>
  </si>
  <si>
    <t>май</t>
  </si>
  <si>
    <t>июнь</t>
  </si>
  <si>
    <t>июль</t>
  </si>
  <si>
    <t>% ежем</t>
  </si>
  <si>
    <t>%нараст</t>
  </si>
  <si>
    <t>услуги по передаче нараст</t>
  </si>
  <si>
    <t>Расчет-передача эектроэнергии по сетям в 2012г. году для ООО "Роса" и МУП "Тепловые сети"</t>
  </si>
  <si>
    <t xml:space="preserve">потери    </t>
  </si>
  <si>
    <t>потери кВтч</t>
  </si>
  <si>
    <t>итого с потерями кВтч</t>
  </si>
  <si>
    <t xml:space="preserve"> стоимость мощность 0,29мВт (руб)</t>
  </si>
  <si>
    <t>мощность в потерях мВт</t>
  </si>
  <si>
    <t>Стоимость услуг по передаче эл.энергии итого (руб)</t>
  </si>
  <si>
    <t>Общая выручка по сч.90--1(руб)</t>
  </si>
  <si>
    <t>Общая выручка сч.90--1 нараст.итогом (руб)</t>
  </si>
  <si>
    <t>август</t>
  </si>
  <si>
    <t>сентябрь</t>
  </si>
  <si>
    <t>с-ть (39,52,43,84) норм. техн.расх. (руб)</t>
  </si>
  <si>
    <t>октябрь</t>
  </si>
  <si>
    <t>ноябрь</t>
  </si>
  <si>
    <t>декабрь</t>
  </si>
  <si>
    <t>ОАО "Алексинский городской молочный завод"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</si>
</sst>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J24" sqref="J24"/>
    </sheetView>
  </sheetViews>
  <sheetFormatPr defaultColWidth="9.00390625" defaultRowHeight="12.75"/>
  <cols>
    <col min="5" max="5" width="10.625" style="0" customWidth="1"/>
    <col min="6" max="6" width="9.875" style="0" customWidth="1"/>
    <col min="7" max="7" width="13.00390625" style="0" customWidth="1"/>
    <col min="8" max="8" width="12.625" style="0" customWidth="1"/>
    <col min="10" max="10" width="15.875" style="0" customWidth="1"/>
    <col min="11" max="11" width="12.375" style="0" customWidth="1"/>
    <col min="13" max="14" width="9.625" style="0" bestFit="1" customWidth="1"/>
  </cols>
  <sheetData>
    <row r="1" ht="12.75">
      <c r="A1" t="s">
        <v>28</v>
      </c>
    </row>
    <row r="2" spans="1:14" ht="12.75">
      <c r="A2" s="6"/>
      <c r="B2" s="6" t="s">
        <v>13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02">
      <c r="A4" s="3" t="s">
        <v>0</v>
      </c>
      <c r="B4" s="4" t="s">
        <v>1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24</v>
      </c>
      <c r="I4" s="4" t="s">
        <v>19</v>
      </c>
      <c r="J4" s="5" t="s">
        <v>20</v>
      </c>
      <c r="K4" s="5" t="s">
        <v>21</v>
      </c>
      <c r="L4" s="5" t="s">
        <v>12</v>
      </c>
      <c r="M4" s="5" t="s">
        <v>10</v>
      </c>
      <c r="N4" s="5" t="s">
        <v>11</v>
      </c>
    </row>
    <row r="5" spans="1:14" ht="12.75">
      <c r="A5" s="7" t="s">
        <v>3</v>
      </c>
      <c r="B5" s="7">
        <v>121</v>
      </c>
      <c r="C5" s="7">
        <f aca="true" t="shared" si="0" ref="C5:C16">B5*2.64/97.36</f>
        <v>3.2810188989317997</v>
      </c>
      <c r="D5" s="7">
        <v>3.28</v>
      </c>
      <c r="E5" s="7">
        <f aca="true" t="shared" si="1" ref="E5:E10">B5+D5</f>
        <v>124.28</v>
      </c>
      <c r="F5" s="7">
        <v>20600</v>
      </c>
      <c r="G5" s="7">
        <f aca="true" t="shared" si="2" ref="G5:G10">D5*0.29/B5</f>
        <v>0.007861157024793387</v>
      </c>
      <c r="H5" s="8">
        <f aca="true" t="shared" si="3" ref="H5:H10">B5*39.52</f>
        <v>4781.92</v>
      </c>
      <c r="I5" s="7">
        <f aca="true" t="shared" si="4" ref="I5:I10">F5+H5</f>
        <v>25381.92</v>
      </c>
      <c r="J5" s="7">
        <v>1917623</v>
      </c>
      <c r="K5" s="7"/>
      <c r="L5" s="7"/>
      <c r="M5" s="9">
        <f aca="true" t="shared" si="5" ref="M5:M10">I5/J5*100</f>
        <v>1.323613661287959</v>
      </c>
      <c r="N5" s="9"/>
    </row>
    <row r="6" spans="1:14" ht="12.75">
      <c r="A6" s="7" t="s">
        <v>4</v>
      </c>
      <c r="B6" s="7">
        <v>116</v>
      </c>
      <c r="C6" s="7">
        <f t="shared" si="0"/>
        <v>3.1454396055875105</v>
      </c>
      <c r="D6" s="7">
        <v>3.15</v>
      </c>
      <c r="E6" s="7">
        <f t="shared" si="1"/>
        <v>119.15</v>
      </c>
      <c r="F6" s="7">
        <v>20600</v>
      </c>
      <c r="G6" s="7">
        <f t="shared" si="2"/>
        <v>0.007874999999999998</v>
      </c>
      <c r="H6" s="8">
        <f t="shared" si="3"/>
        <v>4584.320000000001</v>
      </c>
      <c r="I6" s="7">
        <f t="shared" si="4"/>
        <v>25184.32</v>
      </c>
      <c r="J6" s="7">
        <v>1918972</v>
      </c>
      <c r="K6" s="7">
        <f>J5+J6</f>
        <v>3836595</v>
      </c>
      <c r="L6" s="7">
        <f>I5+I6</f>
        <v>50566.24</v>
      </c>
      <c r="M6" s="9">
        <f t="shared" si="5"/>
        <v>1.3123860066744069</v>
      </c>
      <c r="N6" s="9">
        <f aca="true" t="shared" si="6" ref="N6:N11">L6/K6*100</f>
        <v>1.3179978600816609</v>
      </c>
    </row>
    <row r="7" spans="1:14" ht="12.75">
      <c r="A7" s="7" t="s">
        <v>5</v>
      </c>
      <c r="B7" s="7">
        <v>104</v>
      </c>
      <c r="C7" s="7">
        <f t="shared" si="0"/>
        <v>2.820049301561216</v>
      </c>
      <c r="D7" s="7">
        <v>2.82</v>
      </c>
      <c r="E7" s="7">
        <f t="shared" si="1"/>
        <v>106.82</v>
      </c>
      <c r="F7" s="7">
        <v>20600</v>
      </c>
      <c r="G7" s="7">
        <f t="shared" si="2"/>
        <v>0.007863461538461538</v>
      </c>
      <c r="H7" s="8">
        <f t="shared" si="3"/>
        <v>4110.08</v>
      </c>
      <c r="I7" s="7">
        <f t="shared" si="4"/>
        <v>24710.08</v>
      </c>
      <c r="J7" s="7">
        <v>2465906</v>
      </c>
      <c r="K7" s="7">
        <f aca="true" t="shared" si="7" ref="K7:K13">K6+J7</f>
        <v>6302501</v>
      </c>
      <c r="L7" s="7">
        <f aca="true" t="shared" si="8" ref="L7:L13">L6+I7</f>
        <v>75276.32</v>
      </c>
      <c r="M7" s="9">
        <f t="shared" si="5"/>
        <v>1.0020690164183064</v>
      </c>
      <c r="N7" s="9">
        <f t="shared" si="6"/>
        <v>1.1943880691173236</v>
      </c>
    </row>
    <row r="8" spans="1:14" ht="12.75">
      <c r="A8" s="7" t="s">
        <v>6</v>
      </c>
      <c r="B8" s="7">
        <v>99</v>
      </c>
      <c r="C8" s="7">
        <f t="shared" si="0"/>
        <v>2.684470008216927</v>
      </c>
      <c r="D8" s="7">
        <v>2.68</v>
      </c>
      <c r="E8" s="7">
        <f t="shared" si="1"/>
        <v>101.68</v>
      </c>
      <c r="F8" s="7">
        <v>20600</v>
      </c>
      <c r="G8" s="7">
        <f t="shared" si="2"/>
        <v>0.00785050505050505</v>
      </c>
      <c r="H8" s="8">
        <f t="shared" si="3"/>
        <v>3912.4800000000005</v>
      </c>
      <c r="I8" s="7">
        <f t="shared" si="4"/>
        <v>24512.48</v>
      </c>
      <c r="J8" s="7">
        <v>2162367</v>
      </c>
      <c r="K8" s="7">
        <f t="shared" si="7"/>
        <v>8464868</v>
      </c>
      <c r="L8" s="7">
        <f t="shared" si="8"/>
        <v>99788.8</v>
      </c>
      <c r="M8" s="9">
        <f t="shared" si="5"/>
        <v>1.1335948060620606</v>
      </c>
      <c r="N8" s="9">
        <f t="shared" si="6"/>
        <v>1.1788583117893865</v>
      </c>
    </row>
    <row r="9" spans="1:14" ht="12.75">
      <c r="A9" s="1" t="s">
        <v>7</v>
      </c>
      <c r="B9" s="1">
        <v>33</v>
      </c>
      <c r="C9" s="1">
        <f t="shared" si="0"/>
        <v>0.894823336072309</v>
      </c>
      <c r="D9" s="1">
        <v>0.89</v>
      </c>
      <c r="E9" s="1">
        <f t="shared" si="1"/>
        <v>33.89</v>
      </c>
      <c r="F9" s="1">
        <v>20600</v>
      </c>
      <c r="G9" s="1">
        <f t="shared" si="2"/>
        <v>0.007821212121212121</v>
      </c>
      <c r="H9" s="2">
        <f t="shared" si="3"/>
        <v>1304.16</v>
      </c>
      <c r="I9" s="1">
        <f t="shared" si="4"/>
        <v>21904.16</v>
      </c>
      <c r="J9" s="10">
        <v>2449362</v>
      </c>
      <c r="K9" s="1">
        <f t="shared" si="7"/>
        <v>10914230</v>
      </c>
      <c r="L9" s="1">
        <f t="shared" si="8"/>
        <v>121692.96</v>
      </c>
      <c r="M9" s="11">
        <f t="shared" si="5"/>
        <v>0.8942802248095627</v>
      </c>
      <c r="N9" s="9">
        <f t="shared" si="6"/>
        <v>1.1149935451241177</v>
      </c>
    </row>
    <row r="10" spans="1:14" ht="12.75">
      <c r="A10" s="12" t="s">
        <v>8</v>
      </c>
      <c r="B10" s="1">
        <v>37</v>
      </c>
      <c r="C10" s="1">
        <f t="shared" si="0"/>
        <v>1.0032867707477404</v>
      </c>
      <c r="D10" s="1">
        <v>1</v>
      </c>
      <c r="E10" s="1">
        <f t="shared" si="1"/>
        <v>38</v>
      </c>
      <c r="F10" s="1">
        <v>20600</v>
      </c>
      <c r="G10" s="1">
        <f t="shared" si="2"/>
        <v>0.007837837837837838</v>
      </c>
      <c r="H10" s="2">
        <f t="shared" si="3"/>
        <v>1462.24</v>
      </c>
      <c r="I10" s="1">
        <f t="shared" si="4"/>
        <v>22062.24</v>
      </c>
      <c r="J10" s="10">
        <v>3092000</v>
      </c>
      <c r="K10" s="1">
        <f t="shared" si="7"/>
        <v>14006230</v>
      </c>
      <c r="L10" s="1">
        <f t="shared" si="8"/>
        <v>143755.2</v>
      </c>
      <c r="M10" s="11">
        <f t="shared" si="5"/>
        <v>0.7135265200517464</v>
      </c>
      <c r="N10" s="9">
        <f t="shared" si="6"/>
        <v>1.0263661242175803</v>
      </c>
    </row>
    <row r="11" spans="1:14" ht="12.75">
      <c r="A11" s="12" t="s">
        <v>9</v>
      </c>
      <c r="B11" s="1">
        <v>33</v>
      </c>
      <c r="C11" s="1">
        <f t="shared" si="0"/>
        <v>0.894823336072309</v>
      </c>
      <c r="D11" s="1">
        <v>0.89</v>
      </c>
      <c r="E11" s="1">
        <f aca="true" t="shared" si="9" ref="E11:E16">B11+D11</f>
        <v>33.89</v>
      </c>
      <c r="F11" s="1">
        <v>20600</v>
      </c>
      <c r="G11" s="1">
        <f aca="true" t="shared" si="10" ref="G11:G16">D11*0.29/B11</f>
        <v>0.007821212121212121</v>
      </c>
      <c r="H11" s="2">
        <f aca="true" t="shared" si="11" ref="H11:H16">B11*43.84</f>
        <v>1446.72</v>
      </c>
      <c r="I11" s="1">
        <f aca="true" t="shared" si="12" ref="I11:I16">F11+H11</f>
        <v>22046.72</v>
      </c>
      <c r="J11" s="10">
        <v>3430000</v>
      </c>
      <c r="K11" s="1">
        <f t="shared" si="7"/>
        <v>17436230</v>
      </c>
      <c r="L11" s="1">
        <f t="shared" si="8"/>
        <v>165801.92</v>
      </c>
      <c r="M11" s="11">
        <f aca="true" t="shared" si="13" ref="M11:M16">I11/J11*100</f>
        <v>0.6427615160349854</v>
      </c>
      <c r="N11" s="9">
        <f t="shared" si="6"/>
        <v>0.9509046393629816</v>
      </c>
    </row>
    <row r="12" spans="1:14" ht="12.75">
      <c r="A12" s="12" t="s">
        <v>22</v>
      </c>
      <c r="B12" s="1">
        <v>36</v>
      </c>
      <c r="C12" s="1">
        <f t="shared" si="0"/>
        <v>0.9761709120788825</v>
      </c>
      <c r="D12" s="1">
        <v>0.98</v>
      </c>
      <c r="E12" s="1">
        <f t="shared" si="9"/>
        <v>36.98</v>
      </c>
      <c r="F12" s="1">
        <v>20600</v>
      </c>
      <c r="G12" s="1">
        <f t="shared" si="10"/>
        <v>0.007894444444444444</v>
      </c>
      <c r="H12" s="2">
        <f t="shared" si="11"/>
        <v>1578.2400000000002</v>
      </c>
      <c r="I12" s="1">
        <f t="shared" si="12"/>
        <v>22178.24</v>
      </c>
      <c r="J12" s="10">
        <v>3020450</v>
      </c>
      <c r="K12" s="1">
        <f t="shared" si="7"/>
        <v>20456680</v>
      </c>
      <c r="L12" s="1">
        <f t="shared" si="8"/>
        <v>187980.16</v>
      </c>
      <c r="M12" s="11">
        <f t="shared" si="13"/>
        <v>0.7342693969441639</v>
      </c>
      <c r="N12" s="9">
        <f>L12/K12*100</f>
        <v>0.9189182213340582</v>
      </c>
    </row>
    <row r="13" spans="1:14" ht="12.75">
      <c r="A13" s="12" t="s">
        <v>23</v>
      </c>
      <c r="B13" s="1">
        <v>30</v>
      </c>
      <c r="C13" s="1">
        <f t="shared" si="0"/>
        <v>0.8134757600657354</v>
      </c>
      <c r="D13" s="1">
        <v>0.81</v>
      </c>
      <c r="E13" s="1">
        <f t="shared" si="9"/>
        <v>30.81</v>
      </c>
      <c r="F13" s="1">
        <v>20600</v>
      </c>
      <c r="G13" s="1">
        <f t="shared" si="10"/>
        <v>0.00783</v>
      </c>
      <c r="H13" s="2">
        <f t="shared" si="11"/>
        <v>1315.2</v>
      </c>
      <c r="I13" s="1">
        <f t="shared" si="12"/>
        <v>21915.2</v>
      </c>
      <c r="J13" s="10">
        <v>3114250</v>
      </c>
      <c r="K13" s="1">
        <f t="shared" si="7"/>
        <v>23570930</v>
      </c>
      <c r="L13" s="1">
        <f t="shared" si="8"/>
        <v>209895.36000000002</v>
      </c>
      <c r="M13" s="11">
        <f t="shared" si="13"/>
        <v>0.7037071526049611</v>
      </c>
      <c r="N13" s="9">
        <f>L13/K13*100</f>
        <v>0.8904839987221549</v>
      </c>
    </row>
    <row r="14" spans="1:14" ht="12.75">
      <c r="A14" s="12" t="s">
        <v>25</v>
      </c>
      <c r="B14" s="1">
        <v>90</v>
      </c>
      <c r="C14" s="1">
        <f t="shared" si="0"/>
        <v>2.4404272801972064</v>
      </c>
      <c r="D14" s="1">
        <v>2.44</v>
      </c>
      <c r="E14" s="1">
        <f t="shared" si="9"/>
        <v>92.44</v>
      </c>
      <c r="F14" s="1">
        <v>20600</v>
      </c>
      <c r="G14" s="1">
        <f t="shared" si="10"/>
        <v>0.007862222222222222</v>
      </c>
      <c r="H14" s="2">
        <f t="shared" si="11"/>
        <v>3945.6000000000004</v>
      </c>
      <c r="I14" s="1">
        <f t="shared" si="12"/>
        <v>24545.6</v>
      </c>
      <c r="J14" s="10">
        <v>2614350</v>
      </c>
      <c r="K14" s="1">
        <f>K13+J14</f>
        <v>26185280</v>
      </c>
      <c r="L14" s="1">
        <f>L13+I14</f>
        <v>234440.96000000002</v>
      </c>
      <c r="M14" s="11">
        <f t="shared" si="13"/>
        <v>0.9388796450360509</v>
      </c>
      <c r="N14" s="9">
        <f>L14/K14*100</f>
        <v>0.8953158415720589</v>
      </c>
    </row>
    <row r="15" spans="1:14" ht="12.75">
      <c r="A15" s="12" t="s">
        <v>26</v>
      </c>
      <c r="B15" s="1">
        <v>117</v>
      </c>
      <c r="C15" s="1">
        <f t="shared" si="0"/>
        <v>3.172555464256368</v>
      </c>
      <c r="D15" s="1">
        <v>3.17</v>
      </c>
      <c r="E15" s="1">
        <f t="shared" si="9"/>
        <v>120.17</v>
      </c>
      <c r="F15" s="1">
        <v>20600</v>
      </c>
      <c r="G15" s="1">
        <f t="shared" si="10"/>
        <v>0.007857264957264956</v>
      </c>
      <c r="H15" s="2">
        <f t="shared" si="11"/>
        <v>5129.280000000001</v>
      </c>
      <c r="I15" s="1">
        <f t="shared" si="12"/>
        <v>25729.28</v>
      </c>
      <c r="J15" s="10">
        <v>2614350</v>
      </c>
      <c r="K15" s="1">
        <f>K14+J15</f>
        <v>28799630</v>
      </c>
      <c r="L15" s="1">
        <f>L14+I15</f>
        <v>260170.24000000002</v>
      </c>
      <c r="M15" s="11">
        <f t="shared" si="13"/>
        <v>0.9841559087344847</v>
      </c>
      <c r="N15" s="9">
        <f>L15/K15*100</f>
        <v>0.9033804948188571</v>
      </c>
    </row>
    <row r="16" spans="1:14" ht="13.5" thickBot="1">
      <c r="A16" s="13" t="s">
        <v>27</v>
      </c>
      <c r="B16" s="14">
        <v>104</v>
      </c>
      <c r="C16" s="14">
        <f t="shared" si="0"/>
        <v>2.820049301561216</v>
      </c>
      <c r="D16" s="14">
        <v>2.82</v>
      </c>
      <c r="E16" s="14">
        <f t="shared" si="9"/>
        <v>106.82</v>
      </c>
      <c r="F16" s="14">
        <v>20600</v>
      </c>
      <c r="G16" s="14">
        <f t="shared" si="10"/>
        <v>0.007863461538461538</v>
      </c>
      <c r="H16" s="15">
        <f t="shared" si="11"/>
        <v>4559.360000000001</v>
      </c>
      <c r="I16" s="14">
        <f t="shared" si="12"/>
        <v>25159.36</v>
      </c>
      <c r="J16" s="16">
        <v>2415320</v>
      </c>
      <c r="K16" s="1">
        <f>K15+J16</f>
        <v>31214950</v>
      </c>
      <c r="L16" s="1">
        <f>L15+I16</f>
        <v>285329.60000000003</v>
      </c>
      <c r="M16" s="11">
        <f t="shared" si="13"/>
        <v>1.0416574201348061</v>
      </c>
      <c r="N16" s="9">
        <f>L16/K16*100</f>
        <v>0.9140799520742466</v>
      </c>
    </row>
    <row r="17" spans="1:10" ht="13.5" thickBot="1">
      <c r="A17" s="17" t="s">
        <v>2</v>
      </c>
      <c r="B17" s="18">
        <f>SUM(B5:B16)</f>
        <v>920</v>
      </c>
      <c r="C17" s="18"/>
      <c r="D17" s="18">
        <f aca="true" t="shared" si="14" ref="D17:J17">SUM(D5:D16)</f>
        <v>24.93</v>
      </c>
      <c r="E17" s="19">
        <f t="shared" si="14"/>
        <v>944.9299999999998</v>
      </c>
      <c r="F17" s="18">
        <f t="shared" si="14"/>
        <v>247200</v>
      </c>
      <c r="G17" s="19">
        <f t="shared" si="14"/>
        <v>0.0942377788564152</v>
      </c>
      <c r="H17" s="20">
        <f t="shared" si="14"/>
        <v>38129.600000000006</v>
      </c>
      <c r="I17" s="19">
        <f t="shared" si="14"/>
        <v>285329.60000000003</v>
      </c>
      <c r="J17" s="21">
        <f t="shared" si="14"/>
        <v>31214950</v>
      </c>
    </row>
  </sheetData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2013-01-16T12:41:29Z</cp:lastPrinted>
  <dcterms:created xsi:type="dcterms:W3CDTF">2011-02-04T12:28:04Z</dcterms:created>
  <dcterms:modified xsi:type="dcterms:W3CDTF">2013-01-16T12:41:43Z</dcterms:modified>
  <cp:category/>
  <cp:version/>
  <cp:contentType/>
  <cp:contentStatus/>
</cp:coreProperties>
</file>